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75" windowWidth="7620" windowHeight="1485" firstSheet="3" activeTab="1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E14" i="14" l="1"/>
  <c r="E13" i="14"/>
  <c r="E12" i="14"/>
  <c r="E11" i="14"/>
  <c r="E10" i="14"/>
  <c r="E9" i="14"/>
  <c r="E15" i="14" l="1"/>
  <c r="E24" i="4"/>
  <c r="D20" i="4"/>
  <c r="E15" i="4"/>
  <c r="E11" i="10" l="1"/>
  <c r="D11" i="10"/>
  <c r="C13" i="5"/>
  <c r="C14" i="5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25" i="4"/>
  <c r="E23" i="4"/>
  <c r="E22" i="4"/>
  <c r="E21" i="4"/>
  <c r="E20" i="4"/>
  <c r="E19" i="4"/>
  <c r="D16" i="4"/>
  <c r="E17" i="4"/>
  <c r="E14" i="4"/>
  <c r="E13" i="4"/>
  <c r="E12" i="4"/>
  <c r="E11" i="4"/>
  <c r="E10" i="4"/>
  <c r="I11" i="8" l="1"/>
  <c r="K11" i="8"/>
  <c r="I42" i="8"/>
  <c r="K42" i="8"/>
  <c r="H94" i="8"/>
  <c r="E16" i="4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10" i="1"/>
  <c r="J103" i="1"/>
  <c r="J107" i="1"/>
  <c r="J102" i="1"/>
  <c r="J97" i="1"/>
  <c r="J96" i="1"/>
  <c r="J22" i="1"/>
  <c r="J21" i="1"/>
  <c r="J16" i="1"/>
  <c r="J15" i="1"/>
  <c r="J13" i="1"/>
  <c r="J95" i="1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<sst xmlns="http://schemas.openxmlformats.org/spreadsheetml/2006/main" count="954" uniqueCount="459">
  <si>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</si>
  <si>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</si>
  <si>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</si>
  <si>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</si>
  <si>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</si>
  <si>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</si>
  <si>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</si>
  <si>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</si>
  <si>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</si>
  <si>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</si>
  <si>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</si>
  <si>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</si>
  <si>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</si>
  <si>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</si>
  <si>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</si>
  <si>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</si>
  <si>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</si>
  <si>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</si>
  <si>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</si>
  <si>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</si>
  <si>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</si>
  <si>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</si>
  <si>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</si>
  <si>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</si>
  <si>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</si>
  <si>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</si>
  <si>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</si>
  <si>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</si>
  <si>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</si>
  <si>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</si>
  <si>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</si>
  <si>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</si>
  <si>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</si>
  <si>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</si>
  <si>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</si>
  <si>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</si>
  <si>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</si>
  <si>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</si>
  <si>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</si>
  <si>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</si>
  <si>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</si>
  <si>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</si>
  <si>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</si>
  <si>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</si>
  <si>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</si>
  <si>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</si>
  <si>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</si>
  <si>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</si>
  <si>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</si>
  <si>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</si>
  <si>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</si>
  <si>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</si>
  <si>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</si>
  <si>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</si>
  <si>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</si>
  <si>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</si>
  <si>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</si>
  <si>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</si>
  <si>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</si>
  <si>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</si>
  <si>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</si>
  <si>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</si>
  <si>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</si>
  <si>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</si>
  <si>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</si>
  <si>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</si>
  <si>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</si>
  <si>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</si>
  <si>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</si>
  <si>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</si>
  <si>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</si>
  <si>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</si>
  <si>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</si>
  <si>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</si>
  <si>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</si>
  <si>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</si>
  <si>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</si>
  <si>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</si>
  <si>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</si>
  <si>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</si>
  <si>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</si>
  <si>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</si>
  <si>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</si>
  <si>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</si>
  <si>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</si>
  <si>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</si>
  <si>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</si>
  <si>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</si>
  <si>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</si>
  <si>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</si>
  <si>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</si>
  <si>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</si>
  <si>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</si>
  <si>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</si>
  <si>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</si>
  <si>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</si>
  <si>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</si>
  <si>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</si>
  <si>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</si>
  <si>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</si>
  <si>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</si>
  <si>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</si>
  <si>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</si>
  <si>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</si>
  <si>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</si>
  <si>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</si>
  <si>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</si>
  <si>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</si>
  <si>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</si>
  <si>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</si>
  <si>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</si>
  <si>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</si>
  <si>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</si>
  <si>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</si>
  <si>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</si>
  <si>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</si>
  <si>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</si>
  <si>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</si>
  <si>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</si>
  <si>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</si>
  <si>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</si>
  <si>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</si>
  <si>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</si>
  <si>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</si>
  <si>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</si>
  <si>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</si>
  <si>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</si>
  <si>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</si>
  <si>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</si>
  <si>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</si>
  <si>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</si>
  <si>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</si>
  <si>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</si>
  <si>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</si>
  <si>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</si>
  <si>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</si>
  <si>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</si>
  <si>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</si>
  <si>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</si>
  <si>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</si>
  <si>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</si>
  <si>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</si>
  <si>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</si>
  <si>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</si>
  <si>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</si>
  <si>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</si>
  <si>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</si>
  <si>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</si>
  <si>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</si>
  <si>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</si>
  <si>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</si>
  <si>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</si>
  <si>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</si>
  <si>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</si>
  <si>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</si>
  <si>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</si>
  <si>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</si>
  <si>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</si>
  <si>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</si>
  <si>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</si>
  <si>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</si>
  <si>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</si>
  <si>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</si>
  <si>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</si>
  <si>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</si>
  <si>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</si>
  <si>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</si>
  <si>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</si>
  <si>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</si>
  <si>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</si>
  <si>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</si>
  <si>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</si>
  <si>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</si>
  <si>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</si>
  <si>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</si>
  <si>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</si>
  <si>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</si>
  <si>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</si>
  <si>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</si>
  <si>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</si>
  <si>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</si>
  <si>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</si>
  <si>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</si>
  <si>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</si>
  <si>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</si>
  <si>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</si>
  <si>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</si>
  <si>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</si>
  <si>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</si>
  <si>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</si>
  <si>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</si>
  <si>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</si>
  <si>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</si>
  <si>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</si>
  <si>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</si>
  <si>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</si>
  <si>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</si>
  <si>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</si>
  <si>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</si>
  <si>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</si>
  <si>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</si>
  <si>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</si>
  <si>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</si>
  <si>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</si>
  <si>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</si>
  <si>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</si>
  <si>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</si>
  <si>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</si>
  <si>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</si>
  <si>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</si>
  <si>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</si>
  <si>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</si>
  <si>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</si>
  <si>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</si>
  <si>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</si>
  <si>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</si>
  <si>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</si>
  <si>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</si>
  <si>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</si>
  <si>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</si>
  <si>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</si>
  <si>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</si>
  <si>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</si>
  <si>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</si>
  <si>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</si>
  <si>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</si>
  <si>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</si>
  <si>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</si>
  <si>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</si>
  <si>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</si>
  <si>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</si>
  <si>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</si>
  <si>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</si>
  <si>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</si>
  <si>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</si>
  <si>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</si>
  <si>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</si>
  <si>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</si>
  <si>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</si>
  <si>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</si>
  <si>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</si>
  <si>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</si>
  <si>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</si>
  <si>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</si>
  <si>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</si>
  <si>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</si>
  <si>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</si>
  <si>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</si>
  <si>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</si>
  <si>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</si>
  <si>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</si>
  <si>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</si>
  <si>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</si>
  <si>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</si>
  <si>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</si>
  <si>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</si>
  <si>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</si>
  <si>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</si>
  <si>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</si>
  <si>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</si>
  <si>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</si>
  <si>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</si>
  <si>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</si>
  <si>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</si>
  <si>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</si>
  <si>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</si>
  <si>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</si>
  <si>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</si>
  <si>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</si>
  <si>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</si>
  <si>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</si>
  <si>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</si>
  <si>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</si>
  <si>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</si>
  <si>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</si>
  <si>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</si>
  <si>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</si>
  <si>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</si>
  <si>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</si>
  <si>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</si>
  <si>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</si>
  <si>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</si>
  <si>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</si>
  <si>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</si>
  <si>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</si>
  <si>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</si>
  <si>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</si>
  <si>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</si>
  <si>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</si>
  <si>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</si>
  <si>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</si>
  <si>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</si>
  <si>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</si>
  <si>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</si>
  <si>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</si>
  <si>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</si>
  <si>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</si>
  <si>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</si>
  <si>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</si>
  <si>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</si>
  <si>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</si>
  <si>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</si>
  <si>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</si>
  <si>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</si>
  <si>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</si>
  <si>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</si>
  <si>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</si>
  <si>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</si>
  <si>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</si>
  <si>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</si>
  <si>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</si>
  <si>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</si>
  <si>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</si>
  <si>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</si>
  <si>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</si>
  <si>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</si>
  <si>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</si>
  <si>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</si>
  <si>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</si>
  <si>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</si>
  <si>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</si>
  <si>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</si>
  <si>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</si>
  <si>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</si>
  <si>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</si>
  <si>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</si>
  <si>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</si>
  <si>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</si>
  <si>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</si>
  <si>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</si>
  <si>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</si>
  <si>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</si>
  <si>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</si>
  <si>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</si>
  <si>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</si>
  <si>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</si>
  <si>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</si>
  <si>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</si>
  <si>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</si>
  <si>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</si>
  <si>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</si>
  <si>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</si>
  <si>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</si>
  <si>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</si>
  <si>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</si>
  <si>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</si>
  <si>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</si>
  <si>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</si>
  <si>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</si>
  <si>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</si>
  <si>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</si>
  <si>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</si>
  <si>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</si>
  <si>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</si>
  <si>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</si>
  <si>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</si>
  <si>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</si>
  <si>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</si>
  <si>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</si>
  <si>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</si>
  <si>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</si>
  <si>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</si>
  <si>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</si>
  <si>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</si>
  <si>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</si>
  <si>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</si>
  <si>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</si>
  <si>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</si>
  <si>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</si>
  <si>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</si>
  <si>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</si>
  <si>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</si>
  <si>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</si>
  <si>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</si>
  <si>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</si>
  <si>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</si>
  <si>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</si>
  <si>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</si>
  <si>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</si>
  <si>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</si>
  <si>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</si>
  <si>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</si>
  <si>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</si>
  <si>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</si>
  <si>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</si>
  <si>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</si>
  <si>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</si>
  <si>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</si>
  <si>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</si>
  <si>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</si>
  <si>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</si>
  <si>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</si>
  <si>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</si>
  <si>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</si>
  <si>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</si>
  <si>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</si>
  <si>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</si>
  <si>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</si>
  <si>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</si>
  <si>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</si>
  <si>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</si>
  <si>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</si>
  <si>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</si>
  <si>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</si>
  <si>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</si>
  <si>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</si>
  <si>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</si>
  <si>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</si>
  <si>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</si>
  <si>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</si>
  <si>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</si>
  <si>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</si>
  <si>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</si>
  <si>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</si>
  <si>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</si>
  <si>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</si>
  <si>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</si>
  <si>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</si>
  <si>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</si>
  <si>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</si>
  <si>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</si>
  <si>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</si>
  <si>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</si>
  <si>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</si>
  <si>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</si>
  <si>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</si>
  <si>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</si>
  <si>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</si>
  <si>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</si>
  <si>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</si>
  <si>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</si>
  <si>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</si>
  <si>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</si>
  <si>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</si>
  <si>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</si>
  <si>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</si>
  <si>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</si>
  <si>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</si>
  <si>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</si>
  <si>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</si>
  <si>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</si>
  <si>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</si>
  <si>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</si>
  <si>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</si>
  <si>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</si>
  <si>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</si>
  <si>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</si>
  <si>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</si>
  <si>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</si>
  <si>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</si>
  <si>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</si>
  <si>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Приложение № 1 к экспертному заключению по делу № 76-13в</t>
  </si>
  <si>
    <t>общества с ограниченной ответственностью «Браженский Жилищно-эксплуатационный Комплекс» 
(Канский район, с. Бражное, ИНН 2450024090)</t>
  </si>
  <si>
    <t>Приложение № 2 к экспертному заключению по делу № 76-13в</t>
  </si>
  <si>
    <t>Приложение № 4 к экспертному заключению по делу № 76-13в</t>
  </si>
  <si>
    <t>Приложение № 7 к экспертному заключению по делу № 76-13в</t>
  </si>
  <si>
    <t>Тарифы на питьевую воду для потребителей общества с ограниченной ответственностью «Браженский Жилищно-эксплуатационный Комплекс» 
(Канский район, с. Бражное, ИНН 2450024090)</t>
  </si>
  <si>
    <t>Приложение № 3 к экспертному заключению по делу № 76-13в</t>
  </si>
  <si>
    <t>Величина прибыли, необходимой для эффективного функционирования   общества с ограниченной ответственностью «Браженский Жилищно-эксплуатационный Комплекс» 
(Канский район, с. Бражное, ИНН 2450024090)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</si>
</sst>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8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/>
    <xf numFmtId="0" fontId="35" fillId="0" borderId="0" xfId="0" applyFont="1"/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7" t="s">
        <v>140</v>
      </c>
      <c r="K1" s="307"/>
      <c r="L1" s="307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8" t="s">
        <v>437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</row>
    <row r="7" spans="1:24" s="83" customFormat="1" ht="12.95" hidden="1" customHeight="1" outlineLevel="1" x14ac:dyDescent="0.25">
      <c r="A7" s="302" t="s">
        <v>438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</row>
    <row r="8" spans="1:24" s="83" customFormat="1" ht="12.95" hidden="1" customHeight="1" outlineLevel="1" x14ac:dyDescent="0.25">
      <c r="A8" s="302" t="s">
        <v>439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3"/>
      <c r="B10" s="304" t="s">
        <v>1</v>
      </c>
      <c r="C10" s="300" t="s">
        <v>199</v>
      </c>
      <c r="D10" s="300" t="s">
        <v>200</v>
      </c>
      <c r="E10" s="300" t="s">
        <v>201</v>
      </c>
      <c r="F10" s="300" t="s">
        <v>250</v>
      </c>
      <c r="G10" s="300" t="s">
        <v>263</v>
      </c>
      <c r="H10" s="304" t="s">
        <v>202</v>
      </c>
      <c r="I10" s="304" t="s">
        <v>2</v>
      </c>
      <c r="J10" s="304" t="s">
        <v>141</v>
      </c>
      <c r="K10" s="304"/>
      <c r="L10" s="304"/>
      <c r="M10" s="305" t="s">
        <v>143</v>
      </c>
      <c r="N10" s="107"/>
    </row>
    <row r="11" spans="1:24" s="83" customFormat="1" ht="48.6" customHeight="1" x14ac:dyDescent="0.25">
      <c r="A11" s="303"/>
      <c r="B11" s="304"/>
      <c r="C11" s="301"/>
      <c r="D11" s="301"/>
      <c r="E11" s="301"/>
      <c r="F11" s="301"/>
      <c r="G11" s="301"/>
      <c r="H11" s="304"/>
      <c r="I11" s="304"/>
      <c r="J11" s="149" t="s">
        <v>3</v>
      </c>
      <c r="K11" s="149" t="s">
        <v>262</v>
      </c>
      <c r="L11" s="149" t="s">
        <v>4</v>
      </c>
      <c r="M11" s="306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 x14ac:dyDescent="0.25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440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3" customWidth="1"/>
    <col min="2" max="2" width="32.28515625" style="283" customWidth="1"/>
    <col min="3" max="3" width="15.28515625" style="283" customWidth="1"/>
    <col min="4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 x14ac:dyDescent="0.3">
      <c r="C1" s="331" t="s">
        <v>455</v>
      </c>
      <c r="D1" s="331"/>
      <c r="E1" s="331"/>
      <c r="F1" s="217"/>
    </row>
    <row r="2" spans="1:6" ht="15" customHeight="1" x14ac:dyDescent="0.3">
      <c r="D2" s="347"/>
      <c r="E2" s="347"/>
    </row>
    <row r="3" spans="1:6" ht="53.25" customHeight="1" x14ac:dyDescent="0.25">
      <c r="A3" s="348" t="s">
        <v>456</v>
      </c>
      <c r="B3" s="348"/>
      <c r="C3" s="348"/>
      <c r="D3" s="348"/>
      <c r="E3" s="348"/>
    </row>
    <row r="5" spans="1:6" s="284" customFormat="1" ht="18.75" customHeight="1" x14ac:dyDescent="0.25">
      <c r="A5" s="342" t="s">
        <v>160</v>
      </c>
      <c r="B5" s="342" t="s">
        <v>212</v>
      </c>
      <c r="C5" s="342" t="s">
        <v>240</v>
      </c>
      <c r="D5" s="342" t="s">
        <v>213</v>
      </c>
      <c r="E5" s="342"/>
    </row>
    <row r="6" spans="1:6" s="284" customFormat="1" ht="93" customHeight="1" x14ac:dyDescent="0.25">
      <c r="A6" s="342"/>
      <c r="B6" s="342"/>
      <c r="C6" s="342"/>
      <c r="D6" s="342" t="s">
        <v>450</v>
      </c>
      <c r="E6" s="344" t="s">
        <v>4</v>
      </c>
    </row>
    <row r="7" spans="1:6" s="284" customFormat="1" ht="18.75" customHeight="1" x14ac:dyDescent="0.25">
      <c r="A7" s="342"/>
      <c r="B7" s="342"/>
      <c r="C7" s="342"/>
      <c r="D7" s="342"/>
      <c r="E7" s="345"/>
    </row>
    <row r="8" spans="1:6" s="284" customFormat="1" ht="15.75" customHeight="1" x14ac:dyDescent="0.25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 x14ac:dyDescent="0.25">
      <c r="A9" s="295">
        <v>1</v>
      </c>
      <c r="B9" s="343" t="s">
        <v>215</v>
      </c>
      <c r="C9" s="343"/>
      <c r="D9" s="343"/>
      <c r="E9" s="343"/>
    </row>
    <row r="10" spans="1:6" ht="58.5" customHeight="1" x14ac:dyDescent="0.25">
      <c r="A10" s="297" t="s">
        <v>6</v>
      </c>
      <c r="B10" s="298" t="s">
        <v>216</v>
      </c>
      <c r="C10" s="297" t="s">
        <v>217</v>
      </c>
      <c r="D10" s="297">
        <v>45.41</v>
      </c>
      <c r="E10" s="297">
        <v>47.86</v>
      </c>
    </row>
    <row r="11" spans="1:6" ht="56.25" x14ac:dyDescent="0.25">
      <c r="A11" s="295" t="s">
        <v>8</v>
      </c>
      <c r="B11" s="296" t="s">
        <v>218</v>
      </c>
      <c r="C11" s="295" t="s">
        <v>217</v>
      </c>
      <c r="D11" s="295">
        <f>D10</f>
        <v>45.41</v>
      </c>
      <c r="E11" s="295">
        <f>E10</f>
        <v>47.86</v>
      </c>
    </row>
    <row r="12" spans="1:6" ht="57.75" customHeight="1" x14ac:dyDescent="0.25">
      <c r="A12" s="346" t="s">
        <v>435</v>
      </c>
      <c r="B12" s="346"/>
      <c r="C12" s="346"/>
      <c r="D12" s="346"/>
      <c r="E12" s="346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7" t="s">
        <v>265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1" x14ac:dyDescent="0.25">
      <c r="A2" s="337" t="s">
        <v>160</v>
      </c>
      <c r="B2" s="337" t="s">
        <v>266</v>
      </c>
      <c r="C2" s="337" t="s">
        <v>267</v>
      </c>
      <c r="D2" s="358" t="s">
        <v>268</v>
      </c>
      <c r="E2" s="359"/>
      <c r="F2" s="337" t="s">
        <v>269</v>
      </c>
      <c r="G2" s="337" t="s">
        <v>270</v>
      </c>
      <c r="H2" s="337" t="s">
        <v>271</v>
      </c>
      <c r="I2" s="337" t="s">
        <v>272</v>
      </c>
      <c r="J2" s="358" t="s">
        <v>273</v>
      </c>
      <c r="K2" s="359"/>
      <c r="L2" s="337" t="s">
        <v>274</v>
      </c>
      <c r="M2" s="358" t="s">
        <v>275</v>
      </c>
      <c r="N2" s="359"/>
      <c r="O2" s="358" t="s">
        <v>276</v>
      </c>
      <c r="P2" s="359"/>
    </row>
    <row r="3" spans="1:21" ht="38.25" x14ac:dyDescent="0.25">
      <c r="A3" s="338"/>
      <c r="B3" s="338"/>
      <c r="C3" s="338"/>
      <c r="D3" s="84" t="s">
        <v>277</v>
      </c>
      <c r="E3" s="84" t="s">
        <v>278</v>
      </c>
      <c r="F3" s="338"/>
      <c r="G3" s="360"/>
      <c r="H3" s="360"/>
      <c r="I3" s="360"/>
      <c r="J3" s="84" t="s">
        <v>279</v>
      </c>
      <c r="K3" s="84" t="s">
        <v>280</v>
      </c>
      <c r="L3" s="360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2" t="s">
        <v>299</v>
      </c>
      <c r="C23" s="353"/>
      <c r="D23" s="353"/>
      <c r="E23" s="353"/>
      <c r="F23" s="353"/>
      <c r="G23" s="353"/>
      <c r="H23" s="353"/>
      <c r="I23" s="353"/>
      <c r="J23" s="354"/>
    </row>
    <row r="24" spans="1:16" x14ac:dyDescent="0.25">
      <c r="B24" s="352"/>
      <c r="C24" s="353"/>
      <c r="D24" s="353"/>
      <c r="E24" s="353"/>
      <c r="F24" s="353"/>
      <c r="G24" s="353"/>
      <c r="H24" s="353"/>
      <c r="I24" s="353"/>
      <c r="J24" s="354"/>
    </row>
    <row r="25" spans="1:16" x14ac:dyDescent="0.25">
      <c r="B25" s="47"/>
      <c r="C25" s="355" t="s">
        <v>300</v>
      </c>
      <c r="D25" s="355"/>
      <c r="E25" s="355" t="s">
        <v>301</v>
      </c>
      <c r="F25" s="355"/>
      <c r="G25" s="355" t="s">
        <v>302</v>
      </c>
      <c r="H25" s="355"/>
      <c r="I25" s="29"/>
      <c r="J25" s="104"/>
    </row>
    <row r="26" spans="1:16" x14ac:dyDescent="0.25">
      <c r="B26" s="47"/>
      <c r="C26" s="350">
        <v>246</v>
      </c>
      <c r="D26" s="350"/>
      <c r="E26" s="350">
        <v>306</v>
      </c>
      <c r="F26" s="350"/>
      <c r="G26" s="350">
        <v>70</v>
      </c>
      <c r="H26" s="350"/>
      <c r="I26" s="29"/>
      <c r="J26" s="104"/>
    </row>
    <row r="27" spans="1:16" x14ac:dyDescent="0.25">
      <c r="B27" s="47"/>
      <c r="C27" s="351">
        <v>11.69</v>
      </c>
      <c r="D27" s="351"/>
      <c r="E27" s="351">
        <v>0</v>
      </c>
      <c r="F27" s="351"/>
      <c r="G27" s="351">
        <v>0</v>
      </c>
      <c r="H27" s="351"/>
      <c r="I27" s="29"/>
      <c r="J27" s="104"/>
    </row>
    <row r="28" spans="1:16" x14ac:dyDescent="0.25">
      <c r="B28" s="47"/>
      <c r="C28" s="356">
        <v>3.06</v>
      </c>
      <c r="D28" s="356"/>
      <c r="E28" s="356">
        <v>0</v>
      </c>
      <c r="F28" s="356"/>
      <c r="G28" s="356">
        <v>0</v>
      </c>
      <c r="H28" s="356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49">
        <f>C28+E28+G28</f>
        <v>3.06</v>
      </c>
      <c r="H29" s="349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3" t="s">
        <v>160</v>
      </c>
      <c r="B6" s="363" t="s">
        <v>315</v>
      </c>
      <c r="C6" s="368" t="s">
        <v>316</v>
      </c>
      <c r="D6" s="368" t="s">
        <v>317</v>
      </c>
      <c r="E6" s="363" t="s">
        <v>318</v>
      </c>
      <c r="F6" s="363" t="s">
        <v>319</v>
      </c>
      <c r="G6" s="363" t="s">
        <v>320</v>
      </c>
      <c r="H6" s="363" t="s">
        <v>321</v>
      </c>
      <c r="I6" s="363" t="s">
        <v>322</v>
      </c>
      <c r="J6" s="363" t="s">
        <v>323</v>
      </c>
      <c r="K6" s="363" t="s">
        <v>324</v>
      </c>
      <c r="L6" s="363" t="s">
        <v>325</v>
      </c>
      <c r="M6" s="363" t="s">
        <v>326</v>
      </c>
      <c r="N6" s="363" t="s">
        <v>327</v>
      </c>
    </row>
    <row r="7" spans="1:14" ht="15.75" thickBot="1" x14ac:dyDescent="0.3">
      <c r="A7" s="364"/>
      <c r="B7" s="364"/>
      <c r="C7" s="369"/>
      <c r="D7" s="369"/>
      <c r="E7" s="364"/>
      <c r="F7" s="364"/>
      <c r="G7" s="364"/>
      <c r="H7" s="364"/>
      <c r="I7" s="364"/>
      <c r="J7" s="364"/>
      <c r="K7" s="364"/>
      <c r="L7" s="364"/>
      <c r="M7" s="364"/>
      <c r="N7" s="364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7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1">
        <f>(F10+H10)*60%</f>
        <v>15288.16275</v>
      </c>
      <c r="J10" s="362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1">
        <f t="shared" ref="I11:I16" si="3">(F11+H11)*60%</f>
        <v>13249.74375</v>
      </c>
      <c r="J11" s="362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1">
        <f t="shared" si="3"/>
        <v>13249.74375</v>
      </c>
      <c r="J12" s="362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1">
        <f t="shared" si="3"/>
        <v>9104.9467499999992</v>
      </c>
      <c r="J13" s="362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1">
        <f t="shared" si="3"/>
        <v>7474.21425</v>
      </c>
      <c r="J14" s="362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1">
        <f t="shared" si="3"/>
        <v>4620.4222499999996</v>
      </c>
      <c r="J15" s="362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1">
        <f t="shared" si="3"/>
        <v>4620.4222499999996</v>
      </c>
      <c r="J16" s="362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5"/>
      <c r="J17" s="367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1" t="s">
        <v>337</v>
      </c>
      <c r="B1" s="371"/>
      <c r="C1" s="371"/>
      <c r="D1" s="371"/>
      <c r="E1" s="371"/>
    </row>
    <row r="2" spans="1:5" ht="15.75" hidden="1" x14ac:dyDescent="0.25">
      <c r="A2" s="371" t="s">
        <v>338</v>
      </c>
      <c r="B2" s="371"/>
      <c r="C2" s="371"/>
      <c r="D2" s="371"/>
      <c r="E2" s="371"/>
    </row>
    <row r="3" spans="1:5" ht="15.75" hidden="1" x14ac:dyDescent="0.25">
      <c r="A3" s="371"/>
      <c r="B3" s="371"/>
      <c r="C3" s="371"/>
      <c r="D3" s="371"/>
      <c r="E3" s="371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2" t="s">
        <v>349</v>
      </c>
      <c r="B12" s="372"/>
      <c r="C12" s="372"/>
      <c r="D12" s="372"/>
      <c r="E12" s="372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3" t="s">
        <v>350</v>
      </c>
      <c r="B15" s="373"/>
      <c r="C15" s="374" t="s">
        <v>351</v>
      </c>
      <c r="D15" s="374"/>
      <c r="E15" s="172" t="s">
        <v>352</v>
      </c>
    </row>
    <row r="16" spans="1:5" hidden="1" x14ac:dyDescent="0.25">
      <c r="C16" s="370" t="s">
        <v>353</v>
      </c>
      <c r="D16" s="370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1" t="s">
        <v>337</v>
      </c>
      <c r="B23" s="371"/>
      <c r="C23" s="371"/>
      <c r="D23" s="371"/>
      <c r="E23" s="371"/>
    </row>
    <row r="24" spans="1:6" ht="15.75" hidden="1" x14ac:dyDescent="0.25">
      <c r="A24" s="371" t="s">
        <v>354</v>
      </c>
      <c r="B24" s="371"/>
      <c r="C24" s="371"/>
      <c r="D24" s="371"/>
      <c r="E24" s="371"/>
    </row>
    <row r="25" spans="1:6" ht="15.75" hidden="1" x14ac:dyDescent="0.25">
      <c r="A25" s="371"/>
      <c r="B25" s="371"/>
      <c r="C25" s="371"/>
      <c r="D25" s="371"/>
      <c r="E25" s="371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2" t="s">
        <v>349</v>
      </c>
      <c r="B34" s="372"/>
      <c r="C34" s="372"/>
      <c r="D34" s="372"/>
      <c r="E34" s="372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3" t="s">
        <v>350</v>
      </c>
      <c r="B37" s="373"/>
      <c r="C37" s="374" t="s">
        <v>351</v>
      </c>
      <c r="D37" s="374"/>
      <c r="E37" s="172" t="s">
        <v>355</v>
      </c>
    </row>
    <row r="38" spans="1:5" hidden="1" x14ac:dyDescent="0.25">
      <c r="C38" s="370" t="s">
        <v>353</v>
      </c>
      <c r="D38" s="370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1" t="s">
        <v>337</v>
      </c>
      <c r="B49" s="371"/>
      <c r="C49" s="371"/>
      <c r="D49" s="371"/>
      <c r="E49" s="371"/>
    </row>
    <row r="50" spans="1:5" ht="15.75" x14ac:dyDescent="0.25">
      <c r="A50" s="371" t="s">
        <v>354</v>
      </c>
      <c r="B50" s="371"/>
      <c r="C50" s="371"/>
      <c r="D50" s="371"/>
      <c r="E50" s="371"/>
    </row>
    <row r="51" spans="1:5" ht="15.75" x14ac:dyDescent="0.25">
      <c r="A51" s="371"/>
      <c r="B51" s="371"/>
      <c r="C51" s="371"/>
      <c r="D51" s="371"/>
      <c r="E51" s="371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2" t="s">
        <v>349</v>
      </c>
      <c r="B60" s="372"/>
      <c r="C60" s="372"/>
      <c r="D60" s="372"/>
      <c r="E60" s="372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3"/>
      <c r="B63" s="373"/>
      <c r="C63" s="374"/>
      <c r="D63" s="374"/>
      <c r="E63" s="172"/>
    </row>
    <row r="64" spans="1:5" x14ac:dyDescent="0.25">
      <c r="C64" s="370"/>
      <c r="D64" s="370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activeCell="A4" sqref="A1:XFD1048576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8.25" customHeight="1" x14ac:dyDescent="0.3">
      <c r="A2" s="213"/>
      <c r="B2" s="213"/>
      <c r="C2" s="329" t="s">
        <v>457</v>
      </c>
      <c r="D2" s="329"/>
      <c r="E2" s="329"/>
    </row>
    <row r="3" spans="1:8" ht="18.75" x14ac:dyDescent="0.3">
      <c r="A3" s="375"/>
      <c r="B3" s="375"/>
      <c r="C3" s="375"/>
      <c r="D3" s="375"/>
      <c r="E3" s="376"/>
    </row>
    <row r="4" spans="1:8" ht="75" customHeight="1" x14ac:dyDescent="0.3">
      <c r="A4" s="329" t="s">
        <v>458</v>
      </c>
      <c r="B4" s="329"/>
      <c r="C4" s="329"/>
      <c r="D4" s="329"/>
      <c r="E4" s="329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0" t="s">
        <v>160</v>
      </c>
      <c r="B6" s="320" t="s">
        <v>234</v>
      </c>
      <c r="C6" s="377" t="s">
        <v>405</v>
      </c>
      <c r="D6" s="377"/>
      <c r="E6" s="377"/>
    </row>
    <row r="7" spans="1:8" ht="63" x14ac:dyDescent="0.25">
      <c r="A7" s="322"/>
      <c r="B7" s="322"/>
      <c r="C7" s="185" t="s">
        <v>235</v>
      </c>
      <c r="D7" s="185" t="s">
        <v>221</v>
      </c>
      <c r="E7" s="299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406</v>
      </c>
      <c r="C14" s="189">
        <v>53.56</v>
      </c>
      <c r="D14" s="189">
        <v>53.56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v>53.56</v>
      </c>
      <c r="D15" s="189">
        <v>53.56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0" t="s">
        <v>144</v>
      </c>
      <c r="B1" s="311"/>
      <c r="C1" s="311"/>
      <c r="D1" s="311"/>
      <c r="E1" s="311"/>
      <c r="F1" s="311"/>
      <c r="G1" s="311"/>
      <c r="H1" s="311"/>
      <c r="I1" s="27"/>
      <c r="J1" s="27"/>
      <c r="K1" s="27"/>
      <c r="L1" s="27"/>
      <c r="M1" s="28"/>
    </row>
    <row r="2" spans="1:23" x14ac:dyDescent="0.25">
      <c r="A2" s="312"/>
      <c r="B2" s="313"/>
      <c r="C2" s="313"/>
      <c r="D2" s="313"/>
      <c r="E2" s="313"/>
      <c r="F2" s="313"/>
      <c r="G2" s="313"/>
      <c r="H2" s="313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6" t="s">
        <v>177</v>
      </c>
      <c r="B1" s="316"/>
      <c r="C1" s="316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4" t="s">
        <v>176</v>
      </c>
      <c r="B21" s="315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7" t="s">
        <v>451</v>
      </c>
      <c r="D1" s="317"/>
      <c r="E1" s="317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18" t="s">
        <v>357</v>
      </c>
      <c r="B3" s="318"/>
      <c r="C3" s="318"/>
      <c r="D3" s="318"/>
      <c r="E3" s="318"/>
      <c r="F3" s="182"/>
    </row>
    <row r="4" spans="1:8" ht="54" customHeight="1" x14ac:dyDescent="0.3">
      <c r="A4" s="319" t="s">
        <v>452</v>
      </c>
      <c r="B4" s="319"/>
      <c r="C4" s="319"/>
      <c r="D4" s="319"/>
      <c r="E4" s="319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0" t="s">
        <v>160</v>
      </c>
      <c r="B6" s="320" t="s">
        <v>239</v>
      </c>
      <c r="C6" s="320" t="s">
        <v>240</v>
      </c>
      <c r="D6" s="323" t="s">
        <v>441</v>
      </c>
      <c r="E6" s="324"/>
    </row>
    <row r="7" spans="1:8" ht="18.600000000000001" customHeight="1" x14ac:dyDescent="0.25">
      <c r="A7" s="321"/>
      <c r="B7" s="321"/>
      <c r="C7" s="321"/>
      <c r="D7" s="320" t="s">
        <v>359</v>
      </c>
      <c r="E7" s="320" t="s">
        <v>360</v>
      </c>
    </row>
    <row r="8" spans="1:8" ht="18.600000000000001" customHeight="1" x14ac:dyDescent="0.25">
      <c r="A8" s="322"/>
      <c r="B8" s="322"/>
      <c r="C8" s="322"/>
      <c r="D8" s="322"/>
      <c r="E8" s="322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14.318</v>
      </c>
      <c r="E10" s="187">
        <f t="shared" ref="E10:E15" si="0">D10</f>
        <v>14.318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6</v>
      </c>
      <c r="E11" s="187">
        <f t="shared" si="0"/>
        <v>6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 t="shared" si="0"/>
        <v>0</v>
      </c>
    </row>
    <row r="13" spans="1:8" ht="31.5" x14ac:dyDescent="0.25">
      <c r="A13" s="185">
        <v>4</v>
      </c>
      <c r="B13" s="186" t="s">
        <v>442</v>
      </c>
      <c r="C13" s="185" t="s">
        <v>363</v>
      </c>
      <c r="D13" s="187">
        <v>0</v>
      </c>
      <c r="E13" s="187">
        <f t="shared" si="0"/>
        <v>0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2</v>
      </c>
      <c r="E14" s="187">
        <f t="shared" si="0"/>
        <v>2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0.5</v>
      </c>
      <c r="E15" s="81">
        <f t="shared" si="0"/>
        <v>0.5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f>ROUND(D17+D18,2)</f>
        <v>118.76</v>
      </c>
      <c r="E16" s="187">
        <f>ROUND(E17+E18,2)</f>
        <v>118.76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2.758</v>
      </c>
      <c r="E17" s="187">
        <f>D17</f>
        <v>2.758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v>116.002</v>
      </c>
      <c r="E18" s="187">
        <v>116.002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68.900000000000006</v>
      </c>
      <c r="E19" s="187">
        <f t="shared" ref="E19:E26" si="1">D19</f>
        <v>68.900000000000006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f>D19/2</f>
        <v>34.450000000000003</v>
      </c>
      <c r="E20" s="187">
        <f t="shared" si="1"/>
        <v>34.450000000000003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25.5</v>
      </c>
      <c r="E21" s="187">
        <f t="shared" si="1"/>
        <v>25.5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3.4</v>
      </c>
      <c r="E22" s="187">
        <f t="shared" si="1"/>
        <v>3.4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3.4</v>
      </c>
      <c r="E23" s="187">
        <f t="shared" si="1"/>
        <v>3.4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18.2</v>
      </c>
      <c r="E24" s="187">
        <f>D24</f>
        <v>18.2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9.1</v>
      </c>
      <c r="E25" s="187">
        <f t="shared" si="1"/>
        <v>9.1</v>
      </c>
    </row>
    <row r="26" spans="1:5" ht="31.5" x14ac:dyDescent="0.2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1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38.020000000000003</v>
      </c>
      <c r="E27" s="193">
        <v>38.020000000000003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444</v>
      </c>
      <c r="B29" s="191" t="s">
        <v>384</v>
      </c>
      <c r="C29" s="192" t="s">
        <v>383</v>
      </c>
      <c r="D29" s="190">
        <v>0.31</v>
      </c>
      <c r="E29" s="187">
        <v>0.31</v>
      </c>
    </row>
    <row r="30" spans="1:5" ht="15.75" customHeight="1" x14ac:dyDescent="0.25">
      <c r="A30" s="185" t="s">
        <v>445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446</v>
      </c>
      <c r="C31" s="191" t="s">
        <v>386</v>
      </c>
      <c r="D31" s="187">
        <v>0.73599999999999999</v>
      </c>
      <c r="E31" s="187">
        <v>0.73599999999999999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387</v>
      </c>
      <c r="C33" s="188"/>
      <c r="D33" s="187"/>
      <c r="E33" s="187"/>
    </row>
    <row r="34" spans="1:5" x14ac:dyDescent="0.25">
      <c r="A34" s="185" t="s">
        <v>447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448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5" t="s">
        <v>453</v>
      </c>
      <c r="D2" s="325"/>
      <c r="E2" s="325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6" t="s">
        <v>396</v>
      </c>
      <c r="B4" s="326"/>
      <c r="C4" s="326"/>
      <c r="D4" s="326"/>
      <c r="E4" s="326"/>
      <c r="G4" s="182"/>
    </row>
    <row r="5" spans="1:7" ht="58.5" customHeight="1" x14ac:dyDescent="0.3">
      <c r="A5" s="319" t="s">
        <v>452</v>
      </c>
      <c r="B5" s="319"/>
      <c r="C5" s="319"/>
      <c r="D5" s="319"/>
      <c r="E5" s="319"/>
    </row>
    <row r="6" spans="1:7" ht="16.5" customHeight="1" x14ac:dyDescent="0.25">
      <c r="E6" s="202" t="s">
        <v>219</v>
      </c>
    </row>
    <row r="7" spans="1:7" ht="17.25" customHeight="1" x14ac:dyDescent="0.25">
      <c r="A7" s="327" t="s">
        <v>160</v>
      </c>
      <c r="B7" s="327" t="s">
        <v>1</v>
      </c>
      <c r="C7" s="327" t="s">
        <v>449</v>
      </c>
      <c r="D7" s="327"/>
      <c r="E7" s="327"/>
    </row>
    <row r="8" spans="1:7" ht="67.5" customHeight="1" x14ac:dyDescent="0.25">
      <c r="A8" s="327"/>
      <c r="B8" s="327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2433.2800000000002</v>
      </c>
      <c r="D10" s="206">
        <v>2433.2800000000002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1858.5</v>
      </c>
      <c r="D11" s="209">
        <v>1858.5</v>
      </c>
      <c r="E11" s="206">
        <f t="shared" si="0"/>
        <v>0</v>
      </c>
    </row>
    <row r="12" spans="1:7" x14ac:dyDescent="0.25">
      <c r="A12" s="207">
        <v>3</v>
      </c>
      <c r="B12" s="208" t="s">
        <v>397</v>
      </c>
      <c r="C12" s="206">
        <v>1004.74</v>
      </c>
      <c r="D12" s="209">
        <v>1004.74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v>39.450000000000003</v>
      </c>
      <c r="D15" s="210">
        <v>39.450000000000003</v>
      </c>
      <c r="E15" s="206">
        <f t="shared" si="0"/>
        <v>0</v>
      </c>
    </row>
    <row r="16" spans="1:7" ht="31.5" x14ac:dyDescent="0.25">
      <c r="A16" s="207">
        <v>7</v>
      </c>
      <c r="B16" s="79" t="s">
        <v>400</v>
      </c>
      <c r="C16" s="206">
        <v>20.43</v>
      </c>
      <c r="D16" s="209">
        <v>20.43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5356.4000000000005</v>
      </c>
      <c r="D17" s="209">
        <f>SUM(D10:D16)</f>
        <v>5356.4000000000005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28" t="s">
        <v>402</v>
      </c>
      <c r="D1" s="328"/>
      <c r="E1" s="328"/>
    </row>
    <row r="2" spans="1:8" ht="18.75" x14ac:dyDescent="0.3">
      <c r="B2" s="213"/>
      <c r="C2" s="213"/>
      <c r="D2" s="213"/>
      <c r="E2" s="213"/>
    </row>
    <row r="3" spans="1:8" ht="18.75" x14ac:dyDescent="0.3">
      <c r="A3" s="329" t="s">
        <v>403</v>
      </c>
      <c r="B3" s="329"/>
      <c r="C3" s="329"/>
      <c r="D3" s="329"/>
      <c r="E3" s="329"/>
    </row>
    <row r="4" spans="1:8" ht="18.75" customHeight="1" x14ac:dyDescent="0.3">
      <c r="A4" s="319" t="s">
        <v>358</v>
      </c>
      <c r="B4" s="319"/>
      <c r="C4" s="319"/>
      <c r="D4" s="319"/>
      <c r="E4" s="319"/>
      <c r="F4" s="182" t="s">
        <v>404</v>
      </c>
      <c r="G4" s="183"/>
      <c r="H4" s="183"/>
    </row>
    <row r="5" spans="1:8" ht="18.75" x14ac:dyDescent="0.3">
      <c r="A5" s="330"/>
      <c r="B5" s="330"/>
      <c r="C5" s="330"/>
      <c r="D5" s="330"/>
      <c r="E5" s="330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0" t="s">
        <v>160</v>
      </c>
      <c r="B7" s="320" t="s">
        <v>234</v>
      </c>
      <c r="C7" s="323" t="s">
        <v>405</v>
      </c>
      <c r="D7" s="324"/>
      <c r="E7" s="320" t="s">
        <v>222</v>
      </c>
    </row>
    <row r="8" spans="1:8" ht="15.75" x14ac:dyDescent="0.25">
      <c r="A8" s="322"/>
      <c r="B8" s="322"/>
      <c r="C8" s="185" t="s">
        <v>235</v>
      </c>
      <c r="D8" s="185" t="s">
        <v>221</v>
      </c>
      <c r="E8" s="322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1" t="s">
        <v>454</v>
      </c>
      <c r="D1" s="331"/>
      <c r="E1" s="331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2" t="s">
        <v>407</v>
      </c>
      <c r="B3" s="332"/>
      <c r="C3" s="332"/>
      <c r="D3" s="332"/>
      <c r="E3" s="332"/>
      <c r="F3" s="220"/>
    </row>
    <row r="4" spans="1:6" ht="53.25" customHeight="1" x14ac:dyDescent="0.3">
      <c r="A4" s="319" t="s">
        <v>452</v>
      </c>
      <c r="B4" s="319"/>
      <c r="C4" s="319"/>
      <c r="D4" s="319"/>
      <c r="E4" s="319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3" t="s">
        <v>160</v>
      </c>
      <c r="B6" s="333" t="s">
        <v>239</v>
      </c>
      <c r="C6" s="333" t="s">
        <v>240</v>
      </c>
      <c r="D6" s="333" t="s">
        <v>408</v>
      </c>
      <c r="E6" s="333" t="s">
        <v>409</v>
      </c>
    </row>
    <row r="7" spans="1:6" ht="15" customHeight="1" x14ac:dyDescent="0.2">
      <c r="A7" s="333"/>
      <c r="B7" s="333"/>
      <c r="C7" s="333"/>
      <c r="D7" s="333"/>
      <c r="E7" s="333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24">
        <v>25</v>
      </c>
      <c r="E9" s="224">
        <v>25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24">
        <v>3.61</v>
      </c>
      <c r="E10" s="224">
        <v>3.61</v>
      </c>
    </row>
    <row r="11" spans="1:6" ht="47.25" x14ac:dyDescent="0.2">
      <c r="A11" s="221">
        <f t="shared" ref="A11:A14" si="0">A10+1</f>
        <v>3</v>
      </c>
      <c r="B11" s="223" t="s">
        <v>244</v>
      </c>
      <c r="C11" s="221" t="s">
        <v>245</v>
      </c>
      <c r="D11" s="224">
        <v>2215</v>
      </c>
      <c r="E11" s="224">
        <v>2215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224">
        <v>8784</v>
      </c>
      <c r="E12" s="224">
        <v>8760</v>
      </c>
    </row>
    <row r="13" spans="1:6" ht="15.75" x14ac:dyDescent="0.2">
      <c r="A13" s="221">
        <f t="shared" si="0"/>
        <v>5</v>
      </c>
      <c r="B13" s="222" t="s">
        <v>410</v>
      </c>
      <c r="C13" s="221" t="s">
        <v>411</v>
      </c>
      <c r="D13" s="224"/>
      <c r="E13" s="225"/>
    </row>
    <row r="14" spans="1:6" ht="15.75" x14ac:dyDescent="0.2">
      <c r="A14" s="221">
        <f t="shared" si="0"/>
        <v>6</v>
      </c>
      <c r="B14" s="223" t="s">
        <v>412</v>
      </c>
      <c r="C14" s="221" t="s">
        <v>411</v>
      </c>
      <c r="D14" s="224">
        <v>0.31</v>
      </c>
      <c r="E14" s="225">
        <v>0.31</v>
      </c>
    </row>
    <row r="15" spans="1:6" ht="15.75" customHeight="1" x14ac:dyDescent="0.2">
      <c r="A15" s="221">
        <v>7</v>
      </c>
      <c r="B15" s="223" t="s">
        <v>413</v>
      </c>
      <c r="C15" s="221" t="s">
        <v>411</v>
      </c>
      <c r="D15" s="224">
        <v>0</v>
      </c>
      <c r="E15" s="225">
        <v>0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224"/>
      <c r="E16" s="224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6"/>
      <c r="B1" s="318" t="s">
        <v>414</v>
      </c>
      <c r="C1" s="318"/>
      <c r="D1" s="318"/>
      <c r="E1" s="318"/>
      <c r="F1" s="318"/>
      <c r="G1" s="318"/>
      <c r="H1" s="318"/>
      <c r="I1" s="227"/>
      <c r="J1" s="227"/>
      <c r="L1" s="228" t="s">
        <v>415</v>
      </c>
      <c r="M1" s="228"/>
      <c r="N1" s="228"/>
    </row>
    <row r="2" spans="1:14" ht="18.75" hidden="1" x14ac:dyDescent="0.3">
      <c r="A2" s="226"/>
      <c r="B2" s="226"/>
      <c r="C2" s="226"/>
      <c r="D2" s="226"/>
      <c r="E2" s="229"/>
      <c r="F2" s="226"/>
      <c r="G2" s="226"/>
      <c r="H2" s="226"/>
    </row>
    <row r="3" spans="1:14" ht="48" customHeight="1" x14ac:dyDescent="0.25">
      <c r="A3" s="318" t="s">
        <v>416</v>
      </c>
      <c r="B3" s="318"/>
      <c r="C3" s="318"/>
      <c r="D3" s="318"/>
      <c r="E3" s="318"/>
      <c r="F3" s="318"/>
      <c r="G3" s="318"/>
      <c r="H3" s="318"/>
    </row>
    <row r="4" spans="1:14" ht="18.75" x14ac:dyDescent="0.3">
      <c r="A4" s="334" t="s">
        <v>417</v>
      </c>
      <c r="B4" s="334"/>
      <c r="C4" s="334"/>
      <c r="D4" s="334"/>
      <c r="E4" s="334"/>
      <c r="F4" s="334"/>
      <c r="G4" s="334"/>
      <c r="H4" s="334"/>
    </row>
    <row r="5" spans="1:14" ht="18.75" x14ac:dyDescent="0.3">
      <c r="A5" s="334" t="s">
        <v>418</v>
      </c>
      <c r="B5" s="334"/>
      <c r="C5" s="334"/>
      <c r="D5" s="334"/>
      <c r="E5" s="334"/>
      <c r="F5" s="334"/>
      <c r="G5" s="334"/>
      <c r="H5" s="179"/>
    </row>
    <row r="6" spans="1:14" ht="19.5" thickBot="1" x14ac:dyDescent="0.35">
      <c r="B6" s="179"/>
      <c r="C6" s="179"/>
      <c r="D6" s="179"/>
      <c r="E6" s="179"/>
      <c r="F6" s="179"/>
      <c r="H6" s="230" t="s">
        <v>219</v>
      </c>
    </row>
    <row r="7" spans="1:14" ht="84.6" customHeight="1" x14ac:dyDescent="0.25">
      <c r="A7" s="337" t="s">
        <v>160</v>
      </c>
      <c r="B7" s="339" t="s">
        <v>1</v>
      </c>
      <c r="C7" s="335" t="s">
        <v>419</v>
      </c>
      <c r="D7" s="335" t="s">
        <v>420</v>
      </c>
      <c r="E7" s="335" t="s">
        <v>251</v>
      </c>
      <c r="F7" s="335" t="s">
        <v>421</v>
      </c>
      <c r="G7" s="335" t="s">
        <v>422</v>
      </c>
      <c r="H7" s="335" t="s">
        <v>423</v>
      </c>
      <c r="I7" s="231" t="s">
        <v>424</v>
      </c>
      <c r="J7" s="232" t="s">
        <v>425</v>
      </c>
      <c r="K7" s="233" t="s">
        <v>426</v>
      </c>
    </row>
    <row r="8" spans="1:14" ht="16.899999999999999" customHeight="1" x14ac:dyDescent="0.25">
      <c r="A8" s="338"/>
      <c r="B8" s="340"/>
      <c r="C8" s="336"/>
      <c r="D8" s="336"/>
      <c r="E8" s="336"/>
      <c r="F8" s="336"/>
      <c r="G8" s="336"/>
      <c r="H8" s="336"/>
      <c r="I8" s="234"/>
      <c r="J8" s="235"/>
      <c r="K8" s="236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 x14ac:dyDescent="0.2">
      <c r="A17" s="71" t="s">
        <v>16</v>
      </c>
      <c r="B17" s="21" t="s">
        <v>427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 x14ac:dyDescent="0.25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428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 x14ac:dyDescent="0.2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 x14ac:dyDescent="0.2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 x14ac:dyDescent="0.25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 x14ac:dyDescent="0.25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 x14ac:dyDescent="0.3">
      <c r="A97" s="267"/>
      <c r="B97" s="268" t="s">
        <v>429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 x14ac:dyDescent="0.3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6"/>
      <c r="B1" s="318" t="s">
        <v>430</v>
      </c>
      <c r="C1" s="318"/>
      <c r="D1" s="318"/>
      <c r="E1" s="318"/>
      <c r="F1" s="318"/>
      <c r="G1" s="318"/>
      <c r="H1" s="318"/>
      <c r="I1" s="318"/>
      <c r="Q1" s="182" t="s">
        <v>404</v>
      </c>
    </row>
    <row r="2" spans="1:17" ht="18.75" x14ac:dyDescent="0.3">
      <c r="A2" s="226"/>
      <c r="B2" s="226"/>
      <c r="C2" s="226"/>
      <c r="D2" s="226"/>
      <c r="E2" s="229"/>
      <c r="F2" s="226"/>
    </row>
    <row r="3" spans="1:17" ht="18.75" x14ac:dyDescent="0.3">
      <c r="A3" s="334" t="s">
        <v>255</v>
      </c>
      <c r="B3" s="334"/>
      <c r="C3" s="334"/>
      <c r="D3" s="334"/>
      <c r="E3" s="334"/>
      <c r="F3" s="334"/>
      <c r="G3" s="334"/>
      <c r="H3" s="334"/>
      <c r="I3" s="334"/>
    </row>
    <row r="4" spans="1:17" ht="18.75" x14ac:dyDescent="0.3">
      <c r="A4" s="334" t="s">
        <v>417</v>
      </c>
      <c r="B4" s="334"/>
      <c r="C4" s="334"/>
      <c r="D4" s="334"/>
      <c r="E4" s="334"/>
      <c r="F4" s="334"/>
      <c r="G4" s="334"/>
      <c r="H4" s="334"/>
      <c r="I4" s="334"/>
    </row>
    <row r="5" spans="1:17" ht="18.75" x14ac:dyDescent="0.3">
      <c r="A5" s="334" t="s">
        <v>418</v>
      </c>
      <c r="B5" s="334"/>
      <c r="C5" s="334"/>
      <c r="D5" s="334"/>
      <c r="E5" s="334"/>
      <c r="F5" s="334"/>
      <c r="G5" s="334"/>
      <c r="H5" s="334"/>
      <c r="I5" s="334"/>
    </row>
    <row r="6" spans="1:17" ht="15.75" x14ac:dyDescent="0.2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 x14ac:dyDescent="0.25">
      <c r="A7" s="341"/>
      <c r="B7" s="341" t="s">
        <v>1</v>
      </c>
      <c r="C7" s="341" t="s">
        <v>256</v>
      </c>
      <c r="D7" s="341" t="s">
        <v>431</v>
      </c>
      <c r="E7" s="341" t="s">
        <v>432</v>
      </c>
      <c r="F7" s="341"/>
      <c r="G7" s="341" t="s">
        <v>433</v>
      </c>
      <c r="H7" s="341"/>
      <c r="I7" s="341"/>
    </row>
    <row r="8" spans="1:17" ht="84.6" customHeight="1" x14ac:dyDescent="0.25">
      <c r="A8" s="341"/>
      <c r="B8" s="341"/>
      <c r="C8" s="341"/>
      <c r="D8" s="341"/>
      <c r="E8" s="244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427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434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429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2013-11-07T09:07:23Z</cp:lastPrinted>
  <dcterms:created xsi:type="dcterms:W3CDTF">2013-07-04T03:05:04Z</dcterms:created>
  <dcterms:modified xsi:type="dcterms:W3CDTF">2013-11-07T09:24:23Z</dcterms:modified>
</cp:coreProperties>
</file>